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ZKKi1Ih5fE/x6trNApD6JGYFROAbumTffKdg1KV9JNzDfTi88qWQbD8drbgPLprHB+6cYiR6CgApwKI35aXIw==" workbookSaltValue="QQSusjXAzDAAqO2W6QYqmA=="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<sst xmlns="http://schemas.openxmlformats.org/spreadsheetml/2006/main" xmlns:r="http://schemas.openxmlformats.org/officeDocument/2006/relationships" count="116" uniqueCount="116">
  <si>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</si>
  <si>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</si>
  <si>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</si>
  <si>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</si>
  <si>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</si>
  <si>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</si>
  <si>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</si>
  <si>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</si>
  <si>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</si>
  <si>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</si>
  <si>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</si>
  <si>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</si>
  <si>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</si>
  <si>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</si>
  <si>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</si>
  <si>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</si>
  <si>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</si>
  <si>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</si>
  <si>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</si>
  <si>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</si>
  <si>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</si>
  <si>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</si>
  <si>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</si>
  <si>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</si>
  <si>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</si>
  <si>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</si>
  <si>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</si>
  <si>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</si>
  <si>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</si>
  <si>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</si>
  <si>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</si>
  <si>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</si>
  <si>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</si>
  <si>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</si>
  <si>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</si>
  <si>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</si>
  <si>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</si>
  <si>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</si>
  <si>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</si>
  <si>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</si>
  <si>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</si>
  <si>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</si>
  <si>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</si>
  <si>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</si>
  <si>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</si>
  <si>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</si>
  <si>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</si>
  <si>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</si>
  <si>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</si>
  <si>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</si>
  <si>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</si>
  <si>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</si>
  <si>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</si>
  <si>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</si>
  <si>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</si>
  <si>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</si>
  <si>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</si>
  <si>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</si>
  <si>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</si>
  <si>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</si>
  <si>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</si>
  <si>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</si>
  <si>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</si>
  <si>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</si>
  <si>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</si>
  <si>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</si>
  <si>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</si>
  <si>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</si>
  <si>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</si>
  <si>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</si>
  <si>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</si>
  <si>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</si>
  <si>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</si>
  <si>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</si>
  <si>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</si>
  <si>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</si>
  <si>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</si>
  <si>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</si>
  <si>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</si>
  <si>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</si>
  <si>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</si>
  <si>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</si>
  <si>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</si>
  <si>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</si>
  <si>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</si>
  <si>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</si>
  <si>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</si>
  <si>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</si>
  <si>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</si>
  <si>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</si>
  <si>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</si>
  <si>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</si>
  <si>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</si>
  <si>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</si>
  <si>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</si>
  <si>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</si>
  <si>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</si>
  <si>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陸別町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</si>
  <si>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</si>
  <si>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</si>
  <si>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</si>
  <si>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</si>
  <si>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</si>
  <si>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</si>
  <si>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</si>
  <si>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</si>
  <si>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</si>
  <si>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</si>
  <si>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</si>
  <si>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</si>
  <si>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</si>
  <si>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</si>
  <si>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</si>
  <si>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収益的収支比率については昨年度を上回っていますが、これは維持管理費と起債償還に係る支払利息が減少したため、収入より支出が下回ったことが主な要因です。経費回収率も昨年度を若干上回りましたが、類似団体と比較して大幅に低いことから、一般会計からの繰入金に強く依存している状況にあります。
企業債残高対事業規模費率については、起債償還金残高の減少により今後も減少していく見込みです。
汚水処理原価については維持管理に係る汚水処理費用が昨年度を下回ったため若干減少しました。料金収入については、昨年度とほぼ横ばいで推移していますが、人口減少による有収水量の減少が続くと見込まれます。今後起債償還金残高は減少していきますが人口減少による料金収入の減少も進むと予想されることから、更なる維持管理費の縮減に努めていきます。
施設利用率については類似団体の平均を下回っていますが、最大稼働率が現状では54.0％と半数を超えているため適切な規模となっています。
水栓化率については微増ですが年々上昇し、接続率９割以上普及し類似団体の平均を大きく上回っています。町民の自然環境保全や衛生的で快適な生活に寄与する下水道に対する意識の高さがわかります。今後も水栓化率の更なる向上に努めます。</t>
    <rPh sb="0" eb="3">
      <t>シュウエキテキ</t>
    </rPh>
    <rPh sb="3" eb="5">
      <t>シュウシ</t>
    </rPh>
    <rPh sb="5" eb="7">
      <t>ヒリツ</t>
    </rPh>
    <rPh sb="12" eb="15">
      <t>サクネンド</t>
    </rPh>
    <rPh sb="16" eb="17">
      <t>ウエ</t>
    </rPh>
    <rPh sb="17" eb="18">
      <t>カイ</t>
    </rPh>
    <rPh sb="28" eb="30">
      <t>イジ</t>
    </rPh>
    <rPh sb="30" eb="33">
      <t>カンリヒ</t>
    </rPh>
    <rPh sb="34" eb="36">
      <t>キサイ</t>
    </rPh>
    <rPh sb="36" eb="38">
      <t>ショウカン</t>
    </rPh>
    <rPh sb="39" eb="40">
      <t>カカ</t>
    </rPh>
    <rPh sb="41" eb="43">
      <t>シハライ</t>
    </rPh>
    <rPh sb="43" eb="45">
      <t>リソク</t>
    </rPh>
    <rPh sb="46" eb="48">
      <t>ゲンショウ</t>
    </rPh>
    <rPh sb="53" eb="55">
      <t>シュウニュウ</t>
    </rPh>
    <rPh sb="57" eb="59">
      <t>シシュツ</t>
    </rPh>
    <rPh sb="60" eb="61">
      <t>シタ</t>
    </rPh>
    <rPh sb="61" eb="62">
      <t>カイ</t>
    </rPh>
    <rPh sb="67" eb="68">
      <t>オモ</t>
    </rPh>
    <rPh sb="69" eb="71">
      <t>ヨウイン</t>
    </rPh>
    <rPh sb="74" eb="76">
      <t>ケイヒ</t>
    </rPh>
    <rPh sb="76" eb="78">
      <t>カイシュウ</t>
    </rPh>
    <rPh sb="78" eb="79">
      <t>リツ</t>
    </rPh>
    <rPh sb="80" eb="83">
      <t>サクネンド</t>
    </rPh>
    <rPh sb="84" eb="86">
      <t>ジャッカン</t>
    </rPh>
    <rPh sb="86" eb="88">
      <t>ウワマワ</t>
    </rPh>
    <rPh sb="94" eb="96">
      <t>ルイジ</t>
    </rPh>
    <rPh sb="96" eb="98">
      <t>ダンタイ</t>
    </rPh>
    <rPh sb="99" eb="101">
      <t>ヒカク</t>
    </rPh>
    <rPh sb="103" eb="105">
      <t>オオハバ</t>
    </rPh>
    <rPh sb="106" eb="107">
      <t>ヒク</t>
    </rPh>
    <rPh sb="113" eb="115">
      <t>イッパン</t>
    </rPh>
    <rPh sb="115" eb="117">
      <t>カイケイ</t>
    </rPh>
    <rPh sb="120" eb="122">
      <t>クリイレ</t>
    </rPh>
    <rPh sb="122" eb="123">
      <t>キン</t>
    </rPh>
    <rPh sb="124" eb="125">
      <t>ツヨ</t>
    </rPh>
    <rPh sb="126" eb="128">
      <t>イゾン</t>
    </rPh>
    <rPh sb="132" eb="134">
      <t>ジョウキョウ</t>
    </rPh>
    <rPh sb="142" eb="144">
      <t>キギョウ</t>
    </rPh>
    <rPh sb="144" eb="145">
      <t>サイ</t>
    </rPh>
    <rPh sb="145" eb="147">
      <t>ザンダカ</t>
    </rPh>
    <rPh sb="147" eb="148">
      <t>タイ</t>
    </rPh>
    <rPh sb="148" eb="150">
      <t>ジギョウ</t>
    </rPh>
    <rPh sb="150" eb="152">
      <t>キボ</t>
    </rPh>
    <rPh sb="152" eb="154">
      <t>ヒリツ</t>
    </rPh>
    <rPh sb="160" eb="162">
      <t>キサイ</t>
    </rPh>
    <rPh sb="162" eb="164">
      <t>ショウカン</t>
    </rPh>
    <rPh sb="164" eb="165">
      <t>キン</t>
    </rPh>
    <rPh sb="165" eb="167">
      <t>ザンダカ</t>
    </rPh>
    <rPh sb="168" eb="170">
      <t>ゲンショウ</t>
    </rPh>
    <rPh sb="173" eb="175">
      <t>コンゴ</t>
    </rPh>
    <rPh sb="176" eb="178">
      <t>ゲンショウ</t>
    </rPh>
    <rPh sb="182" eb="184">
      <t>ミコ</t>
    </rPh>
    <rPh sb="190" eb="192">
      <t>オスイ</t>
    </rPh>
    <rPh sb="192" eb="194">
      <t>ショリ</t>
    </rPh>
    <rPh sb="194" eb="196">
      <t>ゲンカ</t>
    </rPh>
    <rPh sb="201" eb="203">
      <t>イジ</t>
    </rPh>
    <rPh sb="203" eb="205">
      <t>カンリ</t>
    </rPh>
    <rPh sb="206" eb="207">
      <t>カカ</t>
    </rPh>
    <rPh sb="208" eb="210">
      <t>オスイ</t>
    </rPh>
    <rPh sb="210" eb="212">
      <t>ショリ</t>
    </rPh>
    <rPh sb="212" eb="214">
      <t>ヒヨウ</t>
    </rPh>
    <rPh sb="215" eb="218">
      <t>サクネンド</t>
    </rPh>
    <rPh sb="219" eb="221">
      <t>シタマワ</t>
    </rPh>
    <rPh sb="225" eb="227">
      <t>ジャッカン</t>
    </rPh>
    <rPh sb="227" eb="229">
      <t>ゲンショウ</t>
    </rPh>
    <rPh sb="234" eb="236">
      <t>リョウキン</t>
    </rPh>
    <rPh sb="236" eb="238">
      <t>シュウニュウ</t>
    </rPh>
    <rPh sb="244" eb="247">
      <t>サクネンド</t>
    </rPh>
    <rPh sb="250" eb="251">
      <t>ヨコ</t>
    </rPh>
    <rPh sb="254" eb="256">
      <t>スイイ</t>
    </rPh>
    <rPh sb="263" eb="265">
      <t>ジンコウ</t>
    </rPh>
    <rPh sb="265" eb="267">
      <t>ゲンショウ</t>
    </rPh>
    <rPh sb="270" eb="272">
      <t>ユウシュウ</t>
    </rPh>
    <rPh sb="272" eb="274">
      <t>スイリョウ</t>
    </rPh>
    <rPh sb="275" eb="277">
      <t>ゲンショウ</t>
    </rPh>
    <rPh sb="278" eb="279">
      <t>ツヅ</t>
    </rPh>
    <rPh sb="281" eb="283">
      <t>ミコ</t>
    </rPh>
    <rPh sb="288" eb="290">
      <t>コンゴ</t>
    </rPh>
    <rPh sb="290" eb="292">
      <t>キサイ</t>
    </rPh>
    <rPh sb="292" eb="294">
      <t>ショウカン</t>
    </rPh>
    <rPh sb="294" eb="295">
      <t>キン</t>
    </rPh>
    <rPh sb="295" eb="297">
      <t>ザンダカ</t>
    </rPh>
    <rPh sb="298" eb="300">
      <t>ゲンショウ</t>
    </rPh>
    <rPh sb="307" eb="309">
      <t>ジンコウ</t>
    </rPh>
    <rPh sb="309" eb="311">
      <t>ゲンショウ</t>
    </rPh>
    <rPh sb="314" eb="316">
      <t>リョウキン</t>
    </rPh>
    <rPh sb="316" eb="318">
      <t>シュウニュウ</t>
    </rPh>
    <rPh sb="319" eb="321">
      <t>ゲンショウ</t>
    </rPh>
    <rPh sb="322" eb="323">
      <t>スス</t>
    </rPh>
    <rPh sb="325" eb="327">
      <t>ヨソウ</t>
    </rPh>
    <rPh sb="335" eb="336">
      <t>サラ</t>
    </rPh>
    <rPh sb="338" eb="340">
      <t>イジ</t>
    </rPh>
    <rPh sb="340" eb="343">
      <t>カンリヒ</t>
    </rPh>
    <rPh sb="344" eb="346">
      <t>シュクゲン</t>
    </rPh>
    <rPh sb="347" eb="348">
      <t>ツト</t>
    </rPh>
    <rPh sb="357" eb="359">
      <t>シセツ</t>
    </rPh>
    <rPh sb="359" eb="361">
      <t>リヨウ</t>
    </rPh>
    <rPh sb="361" eb="362">
      <t>リツ</t>
    </rPh>
    <rPh sb="367" eb="369">
      <t>ルイジ</t>
    </rPh>
    <rPh sb="369" eb="371">
      <t>ダンタイ</t>
    </rPh>
    <rPh sb="372" eb="374">
      <t>ヘイキン</t>
    </rPh>
    <rPh sb="375" eb="377">
      <t>シタマワ</t>
    </rPh>
    <rPh sb="384" eb="386">
      <t>サイダイ</t>
    </rPh>
    <rPh sb="386" eb="388">
      <t>カドウ</t>
    </rPh>
    <rPh sb="388" eb="389">
      <t>リツ</t>
    </rPh>
    <rPh sb="390" eb="392">
      <t>ゲンジョウ</t>
    </rPh>
    <rPh sb="400" eb="402">
      <t>ハンスウ</t>
    </rPh>
    <rPh sb="403" eb="404">
      <t>コ</t>
    </rPh>
    <rPh sb="410" eb="412">
      <t>テキセツ</t>
    </rPh>
    <rPh sb="413" eb="415">
      <t>キボ</t>
    </rPh>
    <rPh sb="425" eb="428">
      <t>スイセンカ</t>
    </rPh>
    <rPh sb="428" eb="429">
      <t>リツ</t>
    </rPh>
    <rPh sb="434" eb="436">
      <t>ビゾウ</t>
    </rPh>
    <rPh sb="439" eb="441">
      <t>ネンネン</t>
    </rPh>
    <rPh sb="441" eb="443">
      <t>ジョウショウ</t>
    </rPh>
    <rPh sb="445" eb="447">
      <t>セツゾク</t>
    </rPh>
    <rPh sb="447" eb="448">
      <t>リツ</t>
    </rPh>
    <rPh sb="449" eb="452">
      <t>ワリイジョウ</t>
    </rPh>
    <rPh sb="452" eb="454">
      <t>フキュウ</t>
    </rPh>
    <rPh sb="455" eb="457">
      <t>ルイジ</t>
    </rPh>
    <rPh sb="457" eb="459">
      <t>ダンタイ</t>
    </rPh>
    <rPh sb="460" eb="462">
      <t>ヘイキン</t>
    </rPh>
    <rPh sb="463" eb="464">
      <t>オオ</t>
    </rPh>
    <rPh sb="466" eb="468">
      <t>ウワマワ</t>
    </rPh>
    <rPh sb="474" eb="476">
      <t>チョウミン</t>
    </rPh>
    <rPh sb="477" eb="479">
      <t>シゼン</t>
    </rPh>
    <rPh sb="479" eb="481">
      <t>カンキョウ</t>
    </rPh>
    <rPh sb="481" eb="483">
      <t>ホゼン</t>
    </rPh>
    <rPh sb="484" eb="487">
      <t>エイセイテキ</t>
    </rPh>
    <rPh sb="488" eb="490">
      <t>カイテキ</t>
    </rPh>
    <rPh sb="491" eb="493">
      <t>セイカツ</t>
    </rPh>
    <rPh sb="494" eb="496">
      <t>キヨ</t>
    </rPh>
    <rPh sb="498" eb="501">
      <t>ゲスイドウ</t>
    </rPh>
    <rPh sb="502" eb="503">
      <t>タイ</t>
    </rPh>
    <rPh sb="505" eb="507">
      <t>イシキ</t>
    </rPh>
    <rPh sb="508" eb="509">
      <t>タカ</t>
    </rPh>
    <rPh sb="517" eb="519">
      <t>コンゴ</t>
    </rPh>
    <rPh sb="520" eb="523">
      <t>スイセンカ</t>
    </rPh>
    <rPh sb="523" eb="524">
      <t>リツ</t>
    </rPh>
    <rPh sb="525" eb="526">
      <t>サラ</t>
    </rPh>
    <rPh sb="528" eb="530">
      <t>コウジョウ</t>
    </rPh>
    <rPh sb="531" eb="532">
      <t>ツト</t>
    </rPh>
    <phoneticPr fontId="13"/>
  </si>
  <si>
    <t>平成10年の供用開始から25年が経過しましたが、更新対象となる老朽管はまだ存在しません。令和７年度から第２期ストックマネジメント計画に基づき、マンホールポンプ所５箇所について、老朽化した電気設備の更新を実施していきます。</t>
    <rPh sb="44" eb="46">
      <t>レイワ</t>
    </rPh>
    <rPh sb="47" eb="49">
      <t>ネンド</t>
    </rPh>
    <rPh sb="51" eb="52">
      <t>ダイ</t>
    </rPh>
    <rPh sb="53" eb="54">
      <t>キ</t>
    </rPh>
    <rPh sb="79" eb="80">
      <t>ショ</t>
    </rPh>
    <rPh sb="81" eb="83">
      <t>カショ</t>
    </rPh>
    <phoneticPr fontId="13"/>
  </si>
  <si>
    <t>類似団体の平均と比較して、汚水処理原価が非常に高く、経費回収率は大幅に低いことから現行使用料の水準見直しが必要であると思われます。令和６年度から公営企業会計に移行しましたが、経営状況の明確化を行い、令和7年度末までに経営戦略の見直しを実施して安定的な事業の継続に取り組みます。</t>
    <rPh sb="8" eb="10">
      <t>ヒカク</t>
    </rPh>
    <rPh sb="13" eb="15">
      <t>オスイ</t>
    </rPh>
    <rPh sb="15" eb="17">
      <t>ショリ</t>
    </rPh>
    <rPh sb="17" eb="19">
      <t>ゲンカ</t>
    </rPh>
    <rPh sb="20" eb="22">
      <t>ヒジョウ</t>
    </rPh>
    <rPh sb="23" eb="24">
      <t>タカ</t>
    </rPh>
    <rPh sb="26" eb="28">
      <t>ケイヒ</t>
    </rPh>
    <rPh sb="28" eb="30">
      <t>カイシュウ</t>
    </rPh>
    <rPh sb="30" eb="31">
      <t>リツ</t>
    </rPh>
    <rPh sb="32" eb="34">
      <t>オオハバ</t>
    </rPh>
    <rPh sb="35" eb="36">
      <t>ヒク</t>
    </rPh>
    <rPh sb="41" eb="43">
      <t>ゲンコウ</t>
    </rPh>
    <rPh sb="43" eb="46">
      <t>シヨウリョウ</t>
    </rPh>
    <rPh sb="47" eb="49">
      <t>スイジュン</t>
    </rPh>
    <rPh sb="49" eb="51">
      <t>ミナオ</t>
    </rPh>
    <rPh sb="53" eb="55">
      <t>ヒツヨウ</t>
    </rPh>
    <rPh sb="59" eb="60">
      <t>オモ</t>
    </rPh>
    <rPh sb="65" eb="67">
      <t>レイワ</t>
    </rPh>
    <rPh sb="68" eb="70">
      <t>ネンド</t>
    </rPh>
    <rPh sb="72" eb="74">
      <t>コウエイ</t>
    </rPh>
    <rPh sb="74" eb="76">
      <t>キギョウ</t>
    </rPh>
    <rPh sb="76" eb="78">
      <t>カイケイ</t>
    </rPh>
    <rPh sb="79" eb="81">
      <t>イコウ</t>
    </rPh>
    <rPh sb="87" eb="89">
      <t>ケイエイ</t>
    </rPh>
    <rPh sb="89" eb="91">
      <t>ジョウキョウ</t>
    </rPh>
    <rPh sb="92" eb="95">
      <t>メイカクカ</t>
    </rPh>
    <rPh sb="96" eb="97">
      <t>オコナ</t>
    </rPh>
    <rPh sb="99" eb="101">
      <t>レイワ</t>
    </rPh>
    <rPh sb="102" eb="104">
      <t>ネンド</t>
    </rPh>
    <rPh sb="104" eb="105">
      <t>マツ</t>
    </rPh>
    <rPh sb="108" eb="110">
      <t>ケイエイ</t>
    </rPh>
    <rPh sb="110" eb="112">
      <t>センリャク</t>
    </rPh>
    <rPh sb="113" eb="115">
      <t>ミナオ</t>
    </rPh>
    <rPh sb="117" eb="119">
      <t>ジッシ</t>
    </rPh>
    <rPh sb="121" eb="123">
      <t>アンテイ</t>
    </rPh>
    <rPh sb="123" eb="124">
      <t>テキ</t>
    </rPh>
    <rPh sb="125" eb="127">
      <t>ジギョウ</t>
    </rPh>
    <rPh sb="128" eb="130">
      <t>ケイゾク</t>
    </rPh>
    <rPh sb="131" eb="132">
      <t>ト</t>
    </rPh>
    <rPh sb="133" eb="134">
      <t>ク</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</si>
</sst>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40.31</c:v>
                </c:pt>
                <c:pt idx="1">
                  <c:v>40.229999999999997</c:v>
                </c:pt>
                <c:pt idx="2">
                  <c:v>40.229999999999997</c:v>
                </c:pt>
                <c:pt idx="3">
                  <c:v>39.619999999999997</c:v>
                </c:pt>
                <c:pt idx="4">
                  <c:v>38.15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91.85</c:v>
                </c:pt>
                <c:pt idx="1">
                  <c:v>89.56</c:v>
                </c:pt>
                <c:pt idx="2">
                  <c:v>92.31</c:v>
                </c:pt>
                <c:pt idx="3">
                  <c:v>92.66</c:v>
                </c:pt>
                <c:pt idx="4">
                  <c:v>93.63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98.47</c:v>
                </c:pt>
                <c:pt idx="1">
                  <c:v>97.32</c:v>
                </c:pt>
                <c:pt idx="2">
                  <c:v>98.1</c:v>
                </c:pt>
                <c:pt idx="3">
                  <c:v>94.87</c:v>
                </c:pt>
                <c:pt idx="4">
                  <c:v>102.33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1683.32</c:v>
                </c:pt>
                <c:pt idx="1">
                  <c:v>1526.42</c:v>
                </c:pt>
                <c:pt idx="2">
                  <c:v>1376.13</c:v>
                </c:pt>
                <c:pt idx="3">
                  <c:v>1252.68</c:v>
                </c:pt>
                <c:pt idx="4">
                  <c:v>1207.42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34.74</c:v>
                </c:pt>
                <c:pt idx="1">
                  <c:v>41.61</c:v>
                </c:pt>
                <c:pt idx="2">
                  <c:v>39.479999999999997</c:v>
                </c:pt>
                <c:pt idx="3">
                  <c:v>40.950000000000003</c:v>
                </c:pt>
                <c:pt idx="4">
                  <c:v>40.99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433.1</c:v>
                </c:pt>
                <c:pt idx="1">
                  <c:v>367.36</c:v>
                </c:pt>
                <c:pt idx="2">
                  <c:v>389.71</c:v>
                </c:pt>
                <c:pt idx="3">
                  <c:v>377.2</c:v>
                </c:pt>
                <c:pt idx="4">
                  <c:v>351.22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Y1" workbookViewId="0">
      <selection activeCell="AU6" sqref="AU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陸別町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2159</v>
      </c>
      <c r="AM8" s="21"/>
      <c r="AN8" s="21"/>
      <c r="AO8" s="21"/>
      <c r="AP8" s="21"/>
      <c r="AQ8" s="21"/>
      <c r="AR8" s="21"/>
      <c r="AS8" s="21"/>
      <c r="AT8" s="7">
        <f>データ!T6</f>
        <v>608.9</v>
      </c>
      <c r="AU8" s="7"/>
      <c r="AV8" s="7"/>
      <c r="AW8" s="7"/>
      <c r="AX8" s="7"/>
      <c r="AY8" s="7"/>
      <c r="AZ8" s="7"/>
      <c r="BA8" s="7"/>
      <c r="BB8" s="7">
        <f>データ!U6</f>
        <v>3.55</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76.63</v>
      </c>
      <c r="Q10" s="7"/>
      <c r="R10" s="7"/>
      <c r="S10" s="7"/>
      <c r="T10" s="7"/>
      <c r="U10" s="7"/>
      <c r="V10" s="7"/>
      <c r="W10" s="7">
        <f>データ!Q6</f>
        <v>88.34</v>
      </c>
      <c r="X10" s="7"/>
      <c r="Y10" s="7"/>
      <c r="Z10" s="7"/>
      <c r="AA10" s="7"/>
      <c r="AB10" s="7"/>
      <c r="AC10" s="7"/>
      <c r="AD10" s="21">
        <f>データ!R6</f>
        <v>2852</v>
      </c>
      <c r="AE10" s="21"/>
      <c r="AF10" s="21"/>
      <c r="AG10" s="21"/>
      <c r="AH10" s="21"/>
      <c r="AI10" s="21"/>
      <c r="AJ10" s="21"/>
      <c r="AK10" s="2"/>
      <c r="AL10" s="21">
        <f>データ!V6</f>
        <v>1649</v>
      </c>
      <c r="AM10" s="21"/>
      <c r="AN10" s="21"/>
      <c r="AO10" s="21"/>
      <c r="AP10" s="21"/>
      <c r="AQ10" s="21"/>
      <c r="AR10" s="21"/>
      <c r="AS10" s="21"/>
      <c r="AT10" s="7">
        <f>データ!W6</f>
        <v>1.1000000000000001</v>
      </c>
      <c r="AU10" s="7"/>
      <c r="AV10" s="7"/>
      <c r="AW10" s="7"/>
      <c r="AX10" s="7"/>
      <c r="AY10" s="7"/>
      <c r="AZ10" s="7"/>
      <c r="BA10" s="7"/>
      <c r="BB10" s="7">
        <f>データ!X6</f>
        <v>1499.09</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【1,156.82】</v>
      </c>
      <c r="I86" s="12" t="str">
        <f>データ!CA6</f>
        <v>【75.33】</v>
      </c>
      <c r="J86" s="12" t="str">
        <f>データ!CL6</f>
        <v>【215.73】</v>
      </c>
      <c r="K86" s="12" t="str">
        <f>データ!CW6</f>
        <v>【43.28】</v>
      </c>
      <c r="L86" s="12" t="str">
        <f>データ!DH6</f>
        <v>【86.21】</v>
      </c>
      <c r="M86" s="12" t="s">
        <v>39</v>
      </c>
      <c r="N86" s="12" t="s">
        <v>39</v>
      </c>
      <c r="O86" s="12" t="str">
        <f>データ!EO6</f>
        <v>【0.11】</v>
      </c>
    </row>
  </sheetData>
  <sheetProtection algorithmName="SHA-512" hashValue="EIpGQ/4AWBoAELcU+/MeXSE7HT7+brhFR/KxUdQwsiggjv/ge3mHsEZPGdkRkAZRIOmnpM+5ZU70v112mvV5aw==" saltValue="jsfFbsz9YBPTA8VOIRSrq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21</v>
      </c>
      <c r="B3" s="58" t="s">
        <v>2</v>
      </c>
      <c r="C3" s="58" t="s">
        <v>59</v>
      </c>
      <c r="D3" s="58" t="s">
        <v>60</v>
      </c>
      <c r="E3" s="58" t="s">
        <v>7</v>
      </c>
      <c r="F3" s="58" t="s">
        <v>6</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16489</v>
      </c>
      <c r="D6" s="61">
        <f t="shared" si="1"/>
        <v>47</v>
      </c>
      <c r="E6" s="61">
        <f t="shared" si="1"/>
        <v>17</v>
      </c>
      <c r="F6" s="61">
        <f t="shared" si="1"/>
        <v>4</v>
      </c>
      <c r="G6" s="61">
        <f t="shared" si="1"/>
        <v>0</v>
      </c>
      <c r="H6" s="61" t="str">
        <f t="shared" si="1"/>
        <v>北海道　陸別町</v>
      </c>
      <c r="I6" s="61" t="str">
        <f t="shared" si="1"/>
        <v>法非適用</v>
      </c>
      <c r="J6" s="61" t="str">
        <f t="shared" si="1"/>
        <v>下水道事業</v>
      </c>
      <c r="K6" s="61" t="str">
        <f t="shared" si="1"/>
        <v>特定環境保全公共下水道</v>
      </c>
      <c r="L6" s="61" t="str">
        <f t="shared" si="1"/>
        <v>D2</v>
      </c>
      <c r="M6" s="61" t="str">
        <f t="shared" si="1"/>
        <v>非設置</v>
      </c>
      <c r="N6" s="69" t="str">
        <f t="shared" si="1"/>
        <v>-</v>
      </c>
      <c r="O6" s="69" t="str">
        <f t="shared" si="1"/>
        <v>該当数値なし</v>
      </c>
      <c r="P6" s="69">
        <f t="shared" si="1"/>
        <v>76.63</v>
      </c>
      <c r="Q6" s="69">
        <f t="shared" si="1"/>
        <v>88.34</v>
      </c>
      <c r="R6" s="69">
        <f t="shared" si="1"/>
        <v>2852</v>
      </c>
      <c r="S6" s="69">
        <f t="shared" si="1"/>
        <v>2159</v>
      </c>
      <c r="T6" s="69">
        <f t="shared" si="1"/>
        <v>608.9</v>
      </c>
      <c r="U6" s="69">
        <f t="shared" si="1"/>
        <v>3.55</v>
      </c>
      <c r="V6" s="69">
        <f t="shared" si="1"/>
        <v>1649</v>
      </c>
      <c r="W6" s="69">
        <f t="shared" si="1"/>
        <v>1.1000000000000001</v>
      </c>
      <c r="X6" s="69">
        <f t="shared" si="1"/>
        <v>1499.09</v>
      </c>
      <c r="Y6" s="77">
        <f t="shared" ref="Y6:AH6" si="2">IF(Y7="",NA(),Y7)</f>
        <v>98.47</v>
      </c>
      <c r="Z6" s="77">
        <f t="shared" si="2"/>
        <v>97.32</v>
      </c>
      <c r="AA6" s="77">
        <f t="shared" si="2"/>
        <v>98.1</v>
      </c>
      <c r="AB6" s="77">
        <f t="shared" si="2"/>
        <v>94.87</v>
      </c>
      <c r="AC6" s="77">
        <f t="shared" si="2"/>
        <v>102.33</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77">
        <f t="shared" ref="BF6:BO6" si="5">IF(BF7="",NA(),BF7)</f>
        <v>1683.32</v>
      </c>
      <c r="BG6" s="77">
        <f t="shared" si="5"/>
        <v>1526.42</v>
      </c>
      <c r="BH6" s="77">
        <f t="shared" si="5"/>
        <v>1376.13</v>
      </c>
      <c r="BI6" s="77">
        <f t="shared" si="5"/>
        <v>1252.68</v>
      </c>
      <c r="BJ6" s="77">
        <f t="shared" si="5"/>
        <v>1207.42</v>
      </c>
      <c r="BK6" s="77">
        <f t="shared" si="5"/>
        <v>1206.79</v>
      </c>
      <c r="BL6" s="77">
        <f t="shared" si="5"/>
        <v>1258.43</v>
      </c>
      <c r="BM6" s="77">
        <f t="shared" si="5"/>
        <v>1163.75</v>
      </c>
      <c r="BN6" s="77">
        <f t="shared" si="5"/>
        <v>1195.47</v>
      </c>
      <c r="BO6" s="77">
        <f t="shared" si="5"/>
        <v>1168.69</v>
      </c>
      <c r="BP6" s="69" t="str">
        <f>IF(BP7="","",IF(BP7="-","【-】","【"&amp;SUBSTITUTE(TEXT(BP7,"#,##0.00"),"-","△")&amp;"】"))</f>
        <v>【1,156.82】</v>
      </c>
      <c r="BQ6" s="77">
        <f t="shared" ref="BQ6:BZ6" si="6">IF(BQ7="",NA(),BQ7)</f>
        <v>34.74</v>
      </c>
      <c r="BR6" s="77">
        <f t="shared" si="6"/>
        <v>41.61</v>
      </c>
      <c r="BS6" s="77">
        <f t="shared" si="6"/>
        <v>39.479999999999997</v>
      </c>
      <c r="BT6" s="77">
        <f t="shared" si="6"/>
        <v>40.950000000000003</v>
      </c>
      <c r="BU6" s="77">
        <f t="shared" si="6"/>
        <v>40.99</v>
      </c>
      <c r="BV6" s="77">
        <f t="shared" si="6"/>
        <v>71.84</v>
      </c>
      <c r="BW6" s="77">
        <f t="shared" si="6"/>
        <v>73.36</v>
      </c>
      <c r="BX6" s="77">
        <f t="shared" si="6"/>
        <v>72.599999999999994</v>
      </c>
      <c r="BY6" s="77">
        <f t="shared" si="6"/>
        <v>69.430000000000007</v>
      </c>
      <c r="BZ6" s="77">
        <f t="shared" si="6"/>
        <v>70.709999999999994</v>
      </c>
      <c r="CA6" s="69" t="str">
        <f>IF(CA7="","",IF(CA7="-","【-】","【"&amp;SUBSTITUTE(TEXT(CA7,"#,##0.00"),"-","△")&amp;"】"))</f>
        <v>【75.33】</v>
      </c>
      <c r="CB6" s="77">
        <f t="shared" ref="CB6:CK6" si="7">IF(CB7="",NA(),CB7)</f>
        <v>433.1</v>
      </c>
      <c r="CC6" s="77">
        <f t="shared" si="7"/>
        <v>367.36</v>
      </c>
      <c r="CD6" s="77">
        <f t="shared" si="7"/>
        <v>389.71</v>
      </c>
      <c r="CE6" s="77">
        <f t="shared" si="7"/>
        <v>377.2</v>
      </c>
      <c r="CF6" s="77">
        <f t="shared" si="7"/>
        <v>351.22</v>
      </c>
      <c r="CG6" s="77">
        <f t="shared" si="7"/>
        <v>228.47</v>
      </c>
      <c r="CH6" s="77">
        <f t="shared" si="7"/>
        <v>224.88</v>
      </c>
      <c r="CI6" s="77">
        <f t="shared" si="7"/>
        <v>228.64</v>
      </c>
      <c r="CJ6" s="77">
        <f t="shared" si="7"/>
        <v>239.46</v>
      </c>
      <c r="CK6" s="77">
        <f t="shared" si="7"/>
        <v>233.15</v>
      </c>
      <c r="CL6" s="69" t="str">
        <f>IF(CL7="","",IF(CL7="-","【-】","【"&amp;SUBSTITUTE(TEXT(CL7,"#,##0.00"),"-","△")&amp;"】"))</f>
        <v>【215.73】</v>
      </c>
      <c r="CM6" s="77">
        <f t="shared" ref="CM6:CV6" si="8">IF(CM7="",NA(),CM7)</f>
        <v>40.31</v>
      </c>
      <c r="CN6" s="77">
        <f t="shared" si="8"/>
        <v>40.229999999999997</v>
      </c>
      <c r="CO6" s="77">
        <f t="shared" si="8"/>
        <v>40.229999999999997</v>
      </c>
      <c r="CP6" s="77">
        <f t="shared" si="8"/>
        <v>39.619999999999997</v>
      </c>
      <c r="CQ6" s="77">
        <f t="shared" si="8"/>
        <v>38.15</v>
      </c>
      <c r="CR6" s="77">
        <f t="shared" si="8"/>
        <v>42.47</v>
      </c>
      <c r="CS6" s="77">
        <f t="shared" si="8"/>
        <v>42.4</v>
      </c>
      <c r="CT6" s="77">
        <f t="shared" si="8"/>
        <v>42.28</v>
      </c>
      <c r="CU6" s="77">
        <f t="shared" si="8"/>
        <v>41.06</v>
      </c>
      <c r="CV6" s="77">
        <f t="shared" si="8"/>
        <v>42.09</v>
      </c>
      <c r="CW6" s="69" t="str">
        <f>IF(CW7="","",IF(CW7="-","【-】","【"&amp;SUBSTITUTE(TEXT(CW7,"#,##0.00"),"-","△")&amp;"】"))</f>
        <v>【43.28】</v>
      </c>
      <c r="CX6" s="77">
        <f t="shared" ref="CX6:DG6" si="9">IF(CX7="",NA(),CX7)</f>
        <v>91.85</v>
      </c>
      <c r="CY6" s="77">
        <f t="shared" si="9"/>
        <v>89.56</v>
      </c>
      <c r="CZ6" s="77">
        <f t="shared" si="9"/>
        <v>92.31</v>
      </c>
      <c r="DA6" s="77">
        <f t="shared" si="9"/>
        <v>92.66</v>
      </c>
      <c r="DB6" s="77">
        <f t="shared" si="9"/>
        <v>93.63</v>
      </c>
      <c r="DC6" s="77">
        <f t="shared" si="9"/>
        <v>83.75</v>
      </c>
      <c r="DD6" s="77">
        <f t="shared" si="9"/>
        <v>84.19</v>
      </c>
      <c r="DE6" s="77">
        <f t="shared" si="9"/>
        <v>84.34</v>
      </c>
      <c r="DF6" s="77">
        <f t="shared" si="9"/>
        <v>84.34</v>
      </c>
      <c r="DG6" s="77">
        <f t="shared" si="9"/>
        <v>84.73</v>
      </c>
      <c r="DH6" s="69" t="str">
        <f>IF(DH7="","",IF(DH7="-","【-】","【"&amp;SUBSTITUTE(TEXT(DH7,"#,##0.00"),"-","△")&amp;"】"))</f>
        <v>【86.21】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77">
        <f t="shared" si="12"/>
        <v>0.36</v>
      </c>
      <c r="EK6" s="77">
        <f t="shared" si="12"/>
        <v>0.39</v>
      </c>
      <c r="EL6" s="77">
        <f t="shared" si="12"/>
        <v>0.1</v>
      </c>
      <c r="EM6" s="77">
        <f t="shared" si="12"/>
        <v>8.e-002</v>
      </c>
      <c r="EN6" s="77">
        <f t="shared" si="12"/>
        <v>6.e-002</v>
      </c>
      <c r="EO6" s="69" t="str">
        <f>IF(EO7="","",IF(EO7="-","【-】","【"&amp;SUBSTITUTE(TEXT(EO7,"#,##0.00"),"-","△")&amp;"】"))</f>
        <v>【0.11】</v>
      </c>
    </row>
    <row r="7" spans="1:145" s="55" customFormat="1">
      <c r="A7" s="56"/>
      <c r="B7" s="62">
        <v>2023</v>
      </c>
      <c r="C7" s="62">
        <v>16489</v>
      </c>
      <c r="D7" s="62">
        <v>47</v>
      </c>
      <c r="E7" s="62">
        <v>17</v>
      </c>
      <c r="F7" s="62">
        <v>4</v>
      </c>
      <c r="G7" s="62">
        <v>0</v>
      </c>
      <c r="H7" s="62" t="s">
        <v>97</v>
      </c>
      <c r="I7" s="62" t="s">
        <v>98</v>
      </c>
      <c r="J7" s="62" t="s">
        <v>99</v>
      </c>
      <c r="K7" s="62" t="s">
        <v>15</v>
      </c>
      <c r="L7" s="62" t="s">
        <v>100</v>
      </c>
      <c r="M7" s="62" t="s">
        <v>101</v>
      </c>
      <c r="N7" s="70" t="s">
        <v>39</v>
      </c>
      <c r="O7" s="70" t="s">
        <v>102</v>
      </c>
      <c r="P7" s="70">
        <v>76.63</v>
      </c>
      <c r="Q7" s="70">
        <v>88.34</v>
      </c>
      <c r="R7" s="70">
        <v>2852</v>
      </c>
      <c r="S7" s="70">
        <v>2159</v>
      </c>
      <c r="T7" s="70">
        <v>608.9</v>
      </c>
      <c r="U7" s="70">
        <v>3.55</v>
      </c>
      <c r="V7" s="70">
        <v>1649</v>
      </c>
      <c r="W7" s="70">
        <v>1.1000000000000001</v>
      </c>
      <c r="X7" s="70">
        <v>1499.09</v>
      </c>
      <c r="Y7" s="70">
        <v>98.47</v>
      </c>
      <c r="Z7" s="70">
        <v>97.32</v>
      </c>
      <c r="AA7" s="70">
        <v>98.1</v>
      </c>
      <c r="AB7" s="70">
        <v>94.87</v>
      </c>
      <c r="AC7" s="70">
        <v>102.33</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1683.32</v>
      </c>
      <c r="BG7" s="70">
        <v>1526.42</v>
      </c>
      <c r="BH7" s="70">
        <v>1376.13</v>
      </c>
      <c r="BI7" s="70">
        <v>1252.68</v>
      </c>
      <c r="BJ7" s="70">
        <v>1207.42</v>
      </c>
      <c r="BK7" s="70">
        <v>1206.79</v>
      </c>
      <c r="BL7" s="70">
        <v>1258.43</v>
      </c>
      <c r="BM7" s="70">
        <v>1163.75</v>
      </c>
      <c r="BN7" s="70">
        <v>1195.47</v>
      </c>
      <c r="BO7" s="70">
        <v>1168.69</v>
      </c>
      <c r="BP7" s="70">
        <v>1156.82</v>
      </c>
      <c r="BQ7" s="70">
        <v>34.74</v>
      </c>
      <c r="BR7" s="70">
        <v>41.61</v>
      </c>
      <c r="BS7" s="70">
        <v>39.479999999999997</v>
      </c>
      <c r="BT7" s="70">
        <v>40.950000000000003</v>
      </c>
      <c r="BU7" s="70">
        <v>40.99</v>
      </c>
      <c r="BV7" s="70">
        <v>71.84</v>
      </c>
      <c r="BW7" s="70">
        <v>73.36</v>
      </c>
      <c r="BX7" s="70">
        <v>72.599999999999994</v>
      </c>
      <c r="BY7" s="70">
        <v>69.430000000000007</v>
      </c>
      <c r="BZ7" s="70">
        <v>70.709999999999994</v>
      </c>
      <c r="CA7" s="70">
        <v>75.33</v>
      </c>
      <c r="CB7" s="70">
        <v>433.1</v>
      </c>
      <c r="CC7" s="70">
        <v>367.36</v>
      </c>
      <c r="CD7" s="70">
        <v>389.71</v>
      </c>
      <c r="CE7" s="70">
        <v>377.2</v>
      </c>
      <c r="CF7" s="70">
        <v>351.22</v>
      </c>
      <c r="CG7" s="70">
        <v>228.47</v>
      </c>
      <c r="CH7" s="70">
        <v>224.88</v>
      </c>
      <c r="CI7" s="70">
        <v>228.64</v>
      </c>
      <c r="CJ7" s="70">
        <v>239.46</v>
      </c>
      <c r="CK7" s="70">
        <v>233.15</v>
      </c>
      <c r="CL7" s="70">
        <v>215.73</v>
      </c>
      <c r="CM7" s="70">
        <v>40.31</v>
      </c>
      <c r="CN7" s="70">
        <v>40.229999999999997</v>
      </c>
      <c r="CO7" s="70">
        <v>40.229999999999997</v>
      </c>
      <c r="CP7" s="70">
        <v>39.619999999999997</v>
      </c>
      <c r="CQ7" s="70">
        <v>38.15</v>
      </c>
      <c r="CR7" s="70">
        <v>42.47</v>
      </c>
      <c r="CS7" s="70">
        <v>42.4</v>
      </c>
      <c r="CT7" s="70">
        <v>42.28</v>
      </c>
      <c r="CU7" s="70">
        <v>41.06</v>
      </c>
      <c r="CV7" s="70">
        <v>42.09</v>
      </c>
      <c r="CW7" s="70">
        <v>43.28</v>
      </c>
      <c r="CX7" s="70">
        <v>91.85</v>
      </c>
      <c r="CY7" s="70">
        <v>89.56</v>
      </c>
      <c r="CZ7" s="70">
        <v>92.31</v>
      </c>
      <c r="DA7" s="70">
        <v>92.66</v>
      </c>
      <c r="DB7" s="70">
        <v>93.63</v>
      </c>
      <c r="DC7" s="70">
        <v>83.75</v>
      </c>
      <c r="DD7" s="70">
        <v>84.19</v>
      </c>
      <c r="DE7" s="70">
        <v>84.34</v>
      </c>
      <c r="DF7" s="70">
        <v>84.34</v>
      </c>
      <c r="DG7" s="70">
        <v>84.73</v>
      </c>
      <c r="DH7" s="70">
        <v>86.21</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0.36</v>
      </c>
      <c r="EK7" s="70">
        <v>0.39</v>
      </c>
      <c r="EL7" s="70">
        <v>0.1</v>
      </c>
      <c r="EM7" s="70">
        <v>8.e-002</v>
      </c>
      <c r="EN7" s="70">
        <v>6.e-002</v>
      </c>
      <c r="EO7" s="70">
        <v>0.11</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TS MIZUMA</cp:lastModifiedBy>
  <dcterms:created xsi:type="dcterms:W3CDTF">2025-01-24T07:30:07Z</dcterms:created>
  <dcterms:modified xsi:type="dcterms:W3CDTF">2025-01-30T00:23:26Z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2025-01-30T00:23:26Z</vt:filetime>
  </property>
</Properties>
</file>